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s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FFF2B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4" fontId="0" fillId="2" borderId="0" pivotButton="0" quotePrefix="0" xfId="0"/>
    <xf numFmtId="2" fontId="0" fillId="2" borderId="0" pivotButton="0" quotePrefix="0" xfId="0"/>
    <xf numFmtId="1" fontId="0" fillId="2" borderId="0" pivotButton="0" quotePrefix="0" xfId="0"/>
    <xf numFmtId="4" fontId="0" fillId="0" borderId="0" pivotButton="0" quotePrefix="0" xfId="0"/>
    <xf numFmtId="2" fontId="0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8"/>
  <sheetViews>
    <sheetView workbookViewId="0">
      <selection activeCell="A1" sqref="A1"/>
    </sheetView>
  </sheetViews>
  <sheetFormatPr baseColWidth="8" defaultRowHeight="15"/>
  <cols>
    <col width="72" customWidth="1" min="1" max="1"/>
    <col width="20" customWidth="1" min="2" max="2"/>
  </cols>
  <sheetData>
    <row r="1">
      <c r="A1" s="1" t="inlineStr">
        <is>
          <t>Drawdown &amp; Risk Calculator · Gorila Capital</t>
        </is>
      </c>
    </row>
    <row r="2">
      <c r="A2" t="inlineStr">
        <is>
          <t>Change the yellow cells only.</t>
        </is>
      </c>
    </row>
    <row r="4">
      <c r="A4" t="inlineStr">
        <is>
          <t>Account balance (USD)</t>
        </is>
      </c>
      <c r="B4" s="2" t="n">
        <v>5000</v>
      </c>
    </row>
    <row r="5">
      <c r="A5" t="inlineStr">
        <is>
          <t>Risk per trade (%)</t>
        </is>
      </c>
      <c r="B5" s="3" t="n">
        <v>1</v>
      </c>
    </row>
    <row r="6">
      <c r="A6" t="inlineStr">
        <is>
          <t>Win rate (%)</t>
        </is>
      </c>
      <c r="B6" s="4" t="n">
        <v>45</v>
      </c>
    </row>
    <row r="7">
      <c r="A7" t="inlineStr">
        <is>
          <t>Average win (R)</t>
        </is>
      </c>
      <c r="B7" s="3" t="n">
        <v>2</v>
      </c>
    </row>
    <row r="8">
      <c r="A8" t="inlineStr">
        <is>
          <t>Stop distance (pips, or $ for gold)</t>
        </is>
      </c>
      <c r="B8" s="3" t="n">
        <v>20</v>
      </c>
    </row>
    <row r="9">
      <c r="A9" t="inlineStr">
        <is>
          <t>Value per pip/unit for 1 lot (USD): 10 = EURUSD-type, 6.7 = JPY pair, 100 = gold</t>
        </is>
      </c>
      <c r="B9" s="3" t="n">
        <v>10</v>
      </c>
    </row>
    <row r="11">
      <c r="A11" t="inlineStr">
        <is>
          <t>Money at risk per trade</t>
        </is>
      </c>
      <c r="B11" s="5">
        <f>B4*B5/100</f>
        <v/>
      </c>
    </row>
    <row r="12">
      <c r="A12" t="inlineStr">
        <is>
          <t>Position size (lots, rounded down)</t>
        </is>
      </c>
      <c r="B12" s="6">
        <f>IFERROR(ROUNDDOWN(B11/(B8*B9),2),0)</f>
        <v/>
      </c>
    </row>
    <row r="13">
      <c r="A13" t="inlineStr">
        <is>
          <t>Expectancy (R per trade)</t>
        </is>
      </c>
      <c r="B13" s="6">
        <f>B6/100*B7-(1-B6/100)</f>
        <v/>
      </c>
    </row>
    <row r="14">
      <c r="A14" t="inlineStr">
        <is>
          <t>Daily loss limit (3%)</t>
        </is>
      </c>
      <c r="B14" s="5">
        <f>B4*0.03</f>
        <v/>
      </c>
    </row>
    <row r="15">
      <c r="A15" t="inlineStr">
        <is>
          <t>Weekly loss limit (6%)</t>
        </is>
      </c>
      <c r="B15" s="5">
        <f>B4*0.06</f>
        <v/>
      </c>
    </row>
    <row r="16">
      <c r="A16" t="inlineStr">
        <is>
          <t>Pause-and-review level (-10% from peak)</t>
        </is>
      </c>
      <c r="B16" s="5">
        <f>B4*0.9</f>
        <v/>
      </c>
    </row>
    <row r="18">
      <c r="A18" s="7" t="inlineStr">
        <is>
          <t>Losing streak</t>
        </is>
      </c>
      <c r="B18" s="7" t="inlineStr">
        <is>
          <t>Balance after streak</t>
        </is>
      </c>
    </row>
    <row r="19">
      <c r="A19" t="inlineStr">
        <is>
          <t>3 losses in a row</t>
        </is>
      </c>
      <c r="B19" s="5">
        <f>B4*(1-B5/100)^3</f>
        <v/>
      </c>
    </row>
    <row r="20">
      <c r="A20" t="inlineStr">
        <is>
          <t>5 losses in a row</t>
        </is>
      </c>
      <c r="B20" s="5">
        <f>B4*(1-B5/100)^5</f>
        <v/>
      </c>
    </row>
    <row r="21">
      <c r="A21" t="inlineStr">
        <is>
          <t>8 losses in a row</t>
        </is>
      </c>
      <c r="B21" s="5">
        <f>B4*(1-B5/100)^8</f>
        <v/>
      </c>
    </row>
    <row r="22">
      <c r="A22" t="inlineStr">
        <is>
          <t>10 losses in a row</t>
        </is>
      </c>
      <c r="B22" s="5">
        <f>B4*(1-B5/100)^10</f>
        <v/>
      </c>
    </row>
    <row r="23">
      <c r="A23" t="inlineStr">
        <is>
          <t>15 losses in a row</t>
        </is>
      </c>
      <c r="B23" s="5">
        <f>B4*(1-B5/100)^15</f>
        <v/>
      </c>
    </row>
    <row r="24">
      <c r="A24" t="inlineStr">
        <is>
          <t>20 losses in a row</t>
        </is>
      </c>
      <c r="B24" s="5">
        <f>B4*(1-B5/100)^20</f>
        <v/>
      </c>
    </row>
    <row r="26">
      <c r="A26" s="7" t="inlineStr">
        <is>
          <t>Drawdown</t>
        </is>
      </c>
      <c r="B26" s="7" t="inlineStr">
        <is>
          <t>Gain needed to recover</t>
        </is>
      </c>
    </row>
    <row r="27">
      <c r="A27" s="8" t="n">
        <v>0.05</v>
      </c>
      <c r="B27" s="9">
        <f>A27/(1-A27)</f>
        <v/>
      </c>
    </row>
    <row r="28">
      <c r="A28" s="8" t="n">
        <v>0.1</v>
      </c>
      <c r="B28" s="9">
        <f>A28/(1-A28)</f>
        <v/>
      </c>
    </row>
    <row r="29">
      <c r="A29" s="8" t="n">
        <v>0.15</v>
      </c>
      <c r="B29" s="9">
        <f>A29/(1-A29)</f>
        <v/>
      </c>
    </row>
    <row r="30">
      <c r="A30" s="8" t="n">
        <v>0.2</v>
      </c>
      <c r="B30" s="9">
        <f>A30/(1-A30)</f>
        <v/>
      </c>
    </row>
    <row r="31">
      <c r="A31" s="8" t="n">
        <v>0.25</v>
      </c>
      <c r="B31" s="9">
        <f>A31/(1-A31)</f>
        <v/>
      </c>
    </row>
    <row r="32">
      <c r="A32" s="8" t="n">
        <v>0.3</v>
      </c>
      <c r="B32" s="9">
        <f>A32/(1-A32)</f>
        <v/>
      </c>
    </row>
    <row r="33">
      <c r="A33" s="8" t="n">
        <v>0.4</v>
      </c>
      <c r="B33" s="9">
        <f>A33/(1-A33)</f>
        <v/>
      </c>
    </row>
    <row r="34">
      <c r="A34" s="8" t="n">
        <v>0.5</v>
      </c>
      <c r="B34" s="9">
        <f>A34/(1-A34)</f>
        <v/>
      </c>
    </row>
    <row r="35">
      <c r="A35" s="8" t="n">
        <v>0.6</v>
      </c>
      <c r="B35" s="9">
        <f>A35/(1-A35)</f>
        <v/>
      </c>
    </row>
    <row r="36">
      <c r="A36" s="8" t="n">
        <v>0.75</v>
      </c>
      <c r="B36" s="9">
        <f>A36/(1-A36)</f>
        <v/>
      </c>
    </row>
    <row r="38">
      <c r="A38" t="inlineStr">
        <is>
          <t>Typical values only; your provider's contract size decides the real value per pip. Education only, not investment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2026-10-29T13:35:06Z</dcterms:created>
  <dcterms:modified xmlns:dcterms="http://purl.org/dc/terms/" xmlns:xsi="http://www.w3.org/2001/XMLSchema-instance" xsi:type="dcterms:W3CDTF">2026-10-29T13:35:06Z</dcterms:modified>
</cp:coreProperties>
</file>